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62-20210102_135 - Raizen - Lagoa da Prata/"/>
    </mc:Choice>
  </mc:AlternateContent>
  <xr:revisionPtr revIDLastSave="12" documentId="8_{0628DB36-93C2-418E-A4A4-6BD375FEB9F1}" xr6:coauthVersionLast="47" xr6:coauthVersionMax="47" xr10:uidLastSave="{F293BF24-E48B-4C97-815E-70E550600C56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<sst xmlns="http://schemas.openxmlformats.org/spreadsheetml/2006/main" count="63" uniqueCount="57">
  <si>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</si>
  <si>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</si>
  <si>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</si>
  <si>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</si>
  <si>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</si>
  <si>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</si>
  <si>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</si>
  <si>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</si>
  <si>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</si>
  <si>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</si>
  <si>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</si>
  <si>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</si>
  <si>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</si>
  <si>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</si>
  <si>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</si>
  <si>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</si>
  <si>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</si>
  <si>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</si>
  <si>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</si>
  <si>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</si>
  <si>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</si>
  <si>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</si>
  <si>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</si>
  <si>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</si>
  <si>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</si>
  <si>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</si>
  <si>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</si>
  <si>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</si>
  <si>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</si>
  <si>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</si>
  <si>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</si>
  <si>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</si>
  <si>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</si>
  <si>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</si>
  <si>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</si>
  <si>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</si>
  <si>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</si>
  <si>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</si>
  <si>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</si>
  <si>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</si>
  <si>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</si>
  <si>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</si>
  <si>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</si>
  <si>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</si>
  <si>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</si>
  <si>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</si>
  <si>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</si>
  <si>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</si>
  <si>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</si>
  <si>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Classificação da Produção de Açúcar e Etanol Ltda.</t>
  </si>
  <si>
    <t>13.119.350/0001-13</t>
  </si>
  <si>
    <t>Thierry Fuger Reis Couto</t>
  </si>
  <si>
    <t>Rafael Federicci Pereira de Melo</t>
  </si>
  <si>
    <t>BIOSEV S.A. - LAGOA DA PRATA</t>
  </si>
  <si>
    <t>BIOSEV S.A.</t>
  </si>
  <si>
    <t>15.527.906/0029-37</t>
  </si>
  <si>
    <t>Vila Luciânia, S/N - Zona Rural - Lagoa da Prata-MG - 35590-000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</si>
</sst>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4" sqref="B14:C14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13</v>
      </c>
      <c r="C1" s="76"/>
      <c r="D1" s="77"/>
      <c r="E1" s="12" t="s">
        <v>44</v>
      </c>
      <c r="F1" s="20"/>
    </row>
    <row r="2" spans="1:11" ht="35.1" customHeight="1" thickBot="1" x14ac:dyDescent="0.3">
      <c r="A2" s="69"/>
      <c r="B2" s="78" t="s">
        <v>8</v>
      </c>
      <c r="C2" s="79"/>
      <c r="D2" s="8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20</v>
      </c>
      <c r="B4" s="77"/>
      <c r="C4" s="28">
        <v>53.44</v>
      </c>
      <c r="D4" s="81" t="s">
        <v>19</v>
      </c>
      <c r="E4" s="82"/>
      <c r="F4" s="38">
        <f>IFERROR((C4*(F6/100)*D7*B7)/1000000,"")</f>
        <v>1.1629232312543999E-3</v>
      </c>
    </row>
    <row r="5" spans="1:11" ht="17.25" customHeight="1" x14ac:dyDescent="0.25">
      <c r="A5" s="22"/>
      <c r="B5" s="23"/>
      <c r="C5" s="24"/>
      <c r="D5" s="23"/>
      <c r="E5" s="23"/>
      <c r="F5" s="25"/>
      <c r="H5" s="45" t="s">
        <v>29</v>
      </c>
      <c r="I5" s="46" t="s">
        <v>37</v>
      </c>
      <c r="J5" s="47" t="s">
        <v>38</v>
      </c>
      <c r="K5" s="48" t="s">
        <v>30</v>
      </c>
    </row>
    <row r="6" spans="1:11" ht="30" customHeight="1" x14ac:dyDescent="0.25">
      <c r="A6" s="29" t="s">
        <v>9</v>
      </c>
      <c r="B6" s="26" t="s">
        <v>23</v>
      </c>
      <c r="C6" s="30" t="s">
        <v>10</v>
      </c>
      <c r="D6" s="27" t="s">
        <v>31</v>
      </c>
      <c r="E6" s="86" t="s">
        <v>14</v>
      </c>
      <c r="F6" s="88">
        <v>97.35</v>
      </c>
      <c r="H6" s="45"/>
      <c r="I6" s="46"/>
      <c r="J6" s="47"/>
      <c r="K6" s="48"/>
    </row>
    <row r="7" spans="1:11" ht="30" customHeight="1" x14ac:dyDescent="0.25">
      <c r="A7" s="29" t="s">
        <v>16</v>
      </c>
      <c r="B7" s="32">
        <f>IF(B6&lt;&gt;"",VLOOKUP($B$6,$H$7:$J$13,2,FALSE),"")</f>
        <v>0.79100000000000004</v>
      </c>
      <c r="C7" s="30" t="s">
        <v>15</v>
      </c>
      <c r="D7" s="31">
        <f>IF(B6&lt;&gt;"",VLOOKUP(B6,$H$7:$J$13,3,FALSE),"")</f>
        <v>28.26</v>
      </c>
      <c r="E7" s="87"/>
      <c r="F7" s="8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83" t="s">
        <v>17</v>
      </c>
      <c r="B9" s="84"/>
      <c r="C9" s="84"/>
      <c r="D9" s="84"/>
      <c r="E9" s="84"/>
      <c r="F9" s="8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89" t="s">
        <v>53</v>
      </c>
      <c r="C10" s="90"/>
      <c r="D10" s="90"/>
      <c r="E10" s="90"/>
      <c r="F10" s="9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89" t="s">
        <v>56</v>
      </c>
      <c r="C11" s="90"/>
      <c r="D11" s="90"/>
      <c r="E11" s="90"/>
      <c r="F11" s="9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70" t="s">
        <v>5</v>
      </c>
      <c r="B13" s="71"/>
      <c r="C13" s="71"/>
      <c r="D13" s="72" t="s">
        <v>7</v>
      </c>
      <c r="E13" s="73"/>
      <c r="F13" s="7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51" t="s">
        <v>49</v>
      </c>
      <c r="C14" s="52"/>
      <c r="D14" s="1" t="s">
        <v>6</v>
      </c>
      <c r="E14" s="49" t="s">
        <v>54</v>
      </c>
      <c r="F14" s="50"/>
      <c r="K14" s="36" t="s">
        <v>28</v>
      </c>
    </row>
    <row r="15" spans="1:11" ht="30" customHeight="1" x14ac:dyDescent="0.25">
      <c r="A15" s="8" t="s">
        <v>0</v>
      </c>
      <c r="B15" s="51" t="s">
        <v>50</v>
      </c>
      <c r="C15" s="52"/>
      <c r="D15" s="1" t="s">
        <v>0</v>
      </c>
      <c r="E15" s="49" t="s">
        <v>55</v>
      </c>
      <c r="F15" s="50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12</v>
      </c>
      <c r="E17" s="60"/>
      <c r="F17" s="61"/>
      <c r="I17" s="37"/>
    </row>
    <row r="18" spans="1:9" ht="30" customHeight="1" x14ac:dyDescent="0.25">
      <c r="A18" s="58" t="s">
        <v>51</v>
      </c>
      <c r="B18" s="59"/>
      <c r="C18" s="59"/>
      <c r="D18" s="64" t="s">
        <v>52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11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21</v>
      </c>
      <c r="B22" s="44"/>
      <c r="C22" s="44"/>
      <c r="D22" s="44"/>
      <c r="E22" s="44"/>
      <c r="F22" s="44"/>
    </row>
    <row r="23" spans="1:9" x14ac:dyDescent="0.25">
      <c r="A23" s="44" t="s">
        <v>48</v>
      </c>
      <c r="B23" s="44"/>
      <c r="C23" s="44"/>
      <c r="D23" s="44"/>
      <c r="E23" s="44"/>
      <c r="F23" s="44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2023-01-22T23:59:19Z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